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一宫 " sheetId="3" r:id="rId1"/>
    <sheet name="二宫 " sheetId="2" r:id="rId2"/>
    <sheet name="三宫 " sheetId="4" r:id="rId3"/>
    <sheet name="统计" sheetId="5" r:id="rId4"/>
  </sheets>
  <definedNames>
    <definedName name="_xlnm._FilterDatabase" localSheetId="0" hidden="1">'一宫 '!$A$2:$M$23</definedName>
    <definedName name="_xlnm._FilterDatabase" localSheetId="1" hidden="1">'二宫 '!$A$2:$M$10</definedName>
    <definedName name="_xlnm._FilterDatabase" localSheetId="2" hidden="1">'三宫 '!$A$2:$M$8</definedName>
    <definedName name="_xlnm.Print_Area" localSheetId="1">'二宫 '!$A$1:$M$10</definedName>
    <definedName name="_xlnm.Print_Area" localSheetId="0">'一宫 '!$A$1:$M$23</definedName>
    <definedName name="_xlnm.Print_Area" localSheetId="2">'三宫 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iPhone</author>
  </authors>
  <commentList>
    <comment ref="D13" authorId="0">
      <text>
        <r>
          <rPr>
            <sz val="9"/>
            <rFont val="宋体"/>
            <charset val="134"/>
          </rPr>
          <t>Administrator:
结算评审价</t>
        </r>
      </text>
    </comment>
    <comment ref="D14" authorId="1">
      <text>
        <r>
          <rPr>
            <sz val="9"/>
            <rFont val="宋体"/>
            <charset val="134"/>
          </rPr>
          <t>iPhone:
结算评审价</t>
        </r>
      </text>
    </comment>
  </commentList>
</comments>
</file>

<file path=xl/sharedStrings.xml><?xml version="1.0" encoding="utf-8"?>
<sst xmlns="http://schemas.openxmlformats.org/spreadsheetml/2006/main" count="367" uniqueCount="141">
  <si>
    <t>广州市少年宫2024年度各部门房屋维修需求统计表（一宫）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</si>
  <si>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</si>
  <si>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部门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rgb="FFFF0000"/>
        <rFont val="宋体"/>
        <charset val="134"/>
      </rPr>
      <t>★</t>
    </r>
  </si>
  <si>
    <r>
      <rPr>
        <b/>
        <sz val="9"/>
        <color theme="1"/>
        <rFont val="宋体"/>
        <charset val="134"/>
      </rPr>
      <t>地址</t>
    </r>
    <r>
      <rPr>
        <b/>
        <sz val="9"/>
        <color rgb="FFFF0000"/>
        <rFont val="宋体"/>
        <charset val="134"/>
      </rPr>
      <t>★</t>
    </r>
  </si>
  <si>
    <r>
      <rPr>
        <b/>
        <sz val="9"/>
        <color theme="1"/>
        <rFont val="宋体"/>
        <charset val="134"/>
      </rPr>
      <t>楼层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rgb="FFFF0000"/>
        <rFont val="宋体"/>
        <charset val="134"/>
      </rPr>
      <t>★</t>
    </r>
  </si>
  <si>
    <r>
      <rPr>
        <b/>
        <sz val="9"/>
        <color theme="1"/>
        <rFont val="宋体"/>
        <charset val="134"/>
      </rPr>
      <t>位置</t>
    </r>
    <r>
      <rPr>
        <b/>
        <sz val="9"/>
        <color theme="1"/>
        <rFont val="Times New Roman"/>
        <charset val="134"/>
      </rPr>
      <t>/</t>
    </r>
    <r>
      <rPr>
        <b/>
        <sz val="9"/>
        <color theme="1"/>
        <rFont val="宋体"/>
        <charset val="134"/>
      </rPr>
      <t>房号</t>
    </r>
  </si>
  <si>
    <r>
      <rPr>
        <b/>
        <sz val="9"/>
        <color theme="1"/>
        <rFont val="宋体"/>
        <charset val="134"/>
      </rPr>
      <t>原房屋用途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rgb="FFFF0000"/>
        <rFont val="宋体"/>
        <charset val="134"/>
      </rPr>
      <t>★</t>
    </r>
  </si>
  <si>
    <r>
      <rPr>
        <b/>
        <sz val="9"/>
        <color theme="1"/>
        <rFont val="宋体"/>
        <charset val="134"/>
      </rPr>
      <t>修缮类别</t>
    </r>
    <r>
      <rPr>
        <b/>
        <sz val="9"/>
        <color rgb="FFFF0000"/>
        <rFont val="宋体"/>
        <charset val="134"/>
      </rPr>
      <t>★</t>
    </r>
  </si>
  <si>
    <r>
      <rPr>
        <b/>
        <sz val="9"/>
        <color theme="1"/>
        <rFont val="宋体"/>
        <charset val="134"/>
      </rPr>
      <t>具体描述</t>
    </r>
  </si>
  <si>
    <r>
      <rPr>
        <b/>
        <sz val="9"/>
        <color theme="1"/>
        <rFont val="宋体"/>
        <charset val="134"/>
      </rPr>
      <t>预算金额（元）</t>
    </r>
  </si>
  <si>
    <t>预算批复情况</t>
  </si>
  <si>
    <r>
      <rPr>
        <b/>
        <sz val="9"/>
        <color theme="1"/>
        <rFont val="宋体"/>
        <charset val="134"/>
      </rPr>
      <t>修缮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面积</t>
    </r>
  </si>
  <si>
    <r>
      <rPr>
        <b/>
        <sz val="9"/>
        <color theme="1"/>
        <rFont val="宋体"/>
        <charset val="134"/>
      </rPr>
      <t>修缮时间</t>
    </r>
  </si>
  <si>
    <t>维修点部门联络人及电话</t>
  </si>
  <si>
    <t>备注</t>
  </si>
  <si>
    <t>物业部</t>
  </si>
  <si>
    <t>一宫</t>
  </si>
  <si>
    <t>二楼</t>
  </si>
  <si>
    <r>
      <rPr>
        <sz val="10"/>
        <color theme="1"/>
        <rFont val="仿宋_GB2312"/>
        <charset val="134"/>
      </rPr>
      <t>一宫</t>
    </r>
    <r>
      <rPr>
        <sz val="10"/>
        <color theme="1"/>
        <rFont val="Times New Roman"/>
        <charset val="134"/>
      </rPr>
      <t>4</t>
    </r>
    <r>
      <rPr>
        <sz val="10"/>
        <color theme="1"/>
        <rFont val="仿宋_GB2312"/>
        <charset val="134"/>
      </rPr>
      <t>号楼3楼走廊</t>
    </r>
  </si>
  <si>
    <t>教学用房</t>
  </si>
  <si>
    <t>漏水补漏</t>
  </si>
  <si>
    <t>防水处理及天花修缮</t>
  </si>
  <si>
    <t>2023年已批复预算</t>
  </si>
  <si>
    <t>3㎡</t>
  </si>
  <si>
    <t>暑期</t>
  </si>
  <si>
    <t>一楼</t>
  </si>
  <si>
    <r>
      <rPr>
        <sz val="10"/>
        <color theme="1"/>
        <rFont val="仿宋_GB2312"/>
        <charset val="134"/>
      </rPr>
      <t>一宫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号楼一楼档案室</t>
    </r>
  </si>
  <si>
    <t>办公用房</t>
  </si>
  <si>
    <t>2㎡</t>
  </si>
  <si>
    <t>一宫机房</t>
  </si>
  <si>
    <t>设备用房</t>
  </si>
  <si>
    <t>设施设备</t>
  </si>
  <si>
    <r>
      <rPr>
        <sz val="8"/>
        <color theme="1"/>
        <rFont val="仿宋_GB2312"/>
        <charset val="134"/>
      </rPr>
      <t>拆除办公室隔墙13m</t>
    </r>
    <r>
      <rPr>
        <sz val="8"/>
        <color theme="1"/>
        <rFont val="宋体"/>
        <charset val="134"/>
      </rPr>
      <t>²</t>
    </r>
    <r>
      <rPr>
        <sz val="8"/>
        <color theme="1"/>
        <rFont val="仿宋_GB2312"/>
        <charset val="134"/>
      </rPr>
      <t>、拆除侧面墙壁钢化玻璃、拆除机房侧门、机房和小办公室间隔墙体、机房双层防火门、定制侧面钢化玻璃开门(含地弹,拉手,卡子)、渗水墙面修补、天花防爆灯位改动及照明灯加装、吊顶防火气体喷淋</t>
    </r>
  </si>
  <si>
    <t>2023年无批复预算,属消防应急安全，2024.02.19纳入</t>
  </si>
  <si>
    <t>13㎡</t>
  </si>
  <si>
    <t>防火门从里往外开，图纸木门改防火门，</t>
  </si>
  <si>
    <t>体育部</t>
  </si>
  <si>
    <t>五楼</t>
  </si>
  <si>
    <r>
      <rPr>
        <sz val="10"/>
        <color theme="1"/>
        <rFont val="仿宋_GB2312"/>
        <charset val="134"/>
      </rPr>
      <t>一宫体育楼五楼</t>
    </r>
    <r>
      <rPr>
        <sz val="10"/>
        <color theme="1"/>
        <rFont val="Times New Roman"/>
        <charset val="134"/>
      </rPr>
      <t>502</t>
    </r>
    <r>
      <rPr>
        <sz val="10"/>
        <color theme="1"/>
        <rFont val="仿宋_GB2312"/>
        <charset val="134"/>
      </rPr>
      <t>室内</t>
    </r>
  </si>
  <si>
    <t>天面</t>
  </si>
  <si>
    <r>
      <rPr>
        <sz val="10"/>
        <color theme="1"/>
        <rFont val="仿宋_GB2312"/>
        <charset val="134"/>
      </rPr>
      <t>一宫</t>
    </r>
    <r>
      <rPr>
        <sz val="10"/>
        <color rgb="FF000000"/>
        <rFont val="Times New Roman"/>
        <charset val="134"/>
      </rPr>
      <t>5</t>
    </r>
    <r>
      <rPr>
        <sz val="10"/>
        <color rgb="FF000000"/>
        <rFont val="仿宋_GB2312"/>
        <charset val="134"/>
      </rPr>
      <t>楼办公室的屋顶防水</t>
    </r>
  </si>
  <si>
    <t>体育楼天台漏水，须重做防水</t>
  </si>
  <si>
    <t>330㎡</t>
  </si>
  <si>
    <t>三楼</t>
  </si>
  <si>
    <t>一宫体育楼一至顶楼</t>
  </si>
  <si>
    <r>
      <rPr>
        <sz val="10"/>
        <color theme="1"/>
        <rFont val="仿宋_GB2312"/>
        <charset val="134"/>
      </rPr>
      <t>室内漏水点</t>
    </r>
    <r>
      <rPr>
        <sz val="10"/>
        <color rgb="FF000000"/>
        <rFont val="Times New Roman"/>
        <charset val="134"/>
      </rPr>
      <t>8</t>
    </r>
    <r>
      <rPr>
        <sz val="10"/>
        <color rgb="FF000000"/>
        <rFont val="宋体"/>
        <charset val="134"/>
      </rPr>
      <t>个</t>
    </r>
    <r>
      <rPr>
        <sz val="10"/>
        <color rgb="FF000000"/>
        <rFont val="仿宋_GB2312"/>
        <charset val="134"/>
      </rPr>
      <t>，须打造、打钉注浆防水处理</t>
    </r>
  </si>
  <si>
    <t>8㎡</t>
  </si>
  <si>
    <t>油漆扇灰</t>
  </si>
  <si>
    <r>
      <rPr>
        <sz val="10"/>
        <color rgb="FF000000"/>
        <rFont val="仿宋_GB2312"/>
        <charset val="134"/>
      </rPr>
      <t>铲除开裂、空鼓、发霉等漏水点底层，涂腻子粉扇灰两遍，白色立邦水性油漆装饰涂料两遍</t>
    </r>
  </si>
  <si>
    <t>50㎡</t>
  </si>
  <si>
    <t>二、四、五楼厕所给水管老化</t>
  </si>
  <si>
    <t>二、四、五楼厕所给水管老化。经现场查看没有水管老化，改为“少年宫一宫部分给排水管老化，计划更换”，具体位置到时候以现场实际需要为准，如一宫2号楼档案室外墙生锈铁管等。换管长度数量，不超过以预算金额。</t>
  </si>
  <si>
    <t>30㎡</t>
  </si>
  <si>
    <r>
      <rPr>
        <sz val="10"/>
        <color theme="1"/>
        <rFont val="仿宋_GB2312"/>
        <charset val="134"/>
      </rPr>
      <t>一宫体育楼五楼</t>
    </r>
    <r>
      <rPr>
        <sz val="10"/>
        <color theme="1"/>
        <rFont val="Times New Roman"/>
        <charset val="134"/>
      </rPr>
      <t>501</t>
    </r>
    <r>
      <rPr>
        <sz val="10"/>
        <color theme="1"/>
        <rFont val="仿宋_GB2312"/>
        <charset val="134"/>
      </rPr>
      <t>办公室</t>
    </r>
  </si>
  <si>
    <t>美术部</t>
  </si>
  <si>
    <t>一宫2301-2305共计5间书法课室</t>
  </si>
  <si>
    <t>2301、2302、2303、2304、2305，5间课室更换电线</t>
  </si>
  <si>
    <t>2301、2302、2303、2304、2305，5间课室安装多媒体教学设备弧形地线槽</t>
  </si>
  <si>
    <r>
      <rPr>
        <sz val="10"/>
        <color theme="1"/>
        <rFont val="仿宋_GB2312"/>
        <charset val="134"/>
      </rPr>
      <t>安装相关设备的数据线路（</t>
    </r>
    <r>
      <rPr>
        <sz val="10"/>
        <color theme="1"/>
        <rFont val="Times New Roman"/>
        <charset val="134"/>
      </rPr>
      <t>5</t>
    </r>
    <r>
      <rPr>
        <sz val="10"/>
        <color theme="1"/>
        <rFont val="仿宋_GB2312"/>
        <charset val="134"/>
      </rPr>
      <t>个课室，每个课室插座面板：二三插面板</t>
    </r>
    <r>
      <rPr>
        <sz val="10"/>
        <color theme="1"/>
        <rFont val="Times New Roman"/>
        <charset val="134"/>
      </rPr>
      <t>4</t>
    </r>
    <r>
      <rPr>
        <sz val="10"/>
        <color theme="1"/>
        <rFont val="仿宋_GB2312"/>
        <charset val="134"/>
      </rPr>
      <t>个，双底盒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_GB2312"/>
        <charset val="134"/>
      </rPr>
      <t>个，共二三插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仿宋_GB2312"/>
        <charset val="134"/>
      </rPr>
      <t>个，双底盒</t>
    </r>
    <r>
      <rPr>
        <sz val="10"/>
        <color theme="1"/>
        <rFont val="Times New Roman"/>
        <charset val="134"/>
      </rPr>
      <t>10</t>
    </r>
    <r>
      <rPr>
        <sz val="10"/>
        <color theme="1"/>
        <rFont val="仿宋_GB2312"/>
        <charset val="134"/>
      </rPr>
      <t>个）</t>
    </r>
  </si>
  <si>
    <t>一宫一楼3106</t>
  </si>
  <si>
    <t>304不锈钢网铝合金边框活动沙窗，1740*720mm6个</t>
  </si>
  <si>
    <t>1㎡</t>
  </si>
  <si>
    <t>文艺部</t>
  </si>
  <si>
    <r>
      <rPr>
        <sz val="10"/>
        <color theme="1"/>
        <rFont val="仿宋_GB2312"/>
        <charset val="134"/>
      </rPr>
      <t>一宫</t>
    </r>
    <r>
      <rPr>
        <sz val="10"/>
        <color rgb="FF000000"/>
        <rFont val="Times New Roman"/>
        <charset val="134"/>
      </rPr>
      <t>3306</t>
    </r>
    <r>
      <rPr>
        <sz val="10"/>
        <color rgb="FF000000"/>
        <rFont val="宋体"/>
        <charset val="134"/>
      </rPr>
      <t>课室、</t>
    </r>
    <r>
      <rPr>
        <sz val="10"/>
        <color rgb="FF000000"/>
        <rFont val="Times New Roman"/>
        <charset val="134"/>
      </rPr>
      <t>3305</t>
    </r>
    <r>
      <rPr>
        <sz val="10"/>
        <color rgb="FF000000"/>
        <rFont val="宋体"/>
        <charset val="134"/>
      </rPr>
      <t>课室、</t>
    </r>
    <r>
      <rPr>
        <sz val="10"/>
        <color rgb="FF000000"/>
        <rFont val="Times New Roman"/>
        <charset val="134"/>
      </rPr>
      <t>4203</t>
    </r>
    <r>
      <rPr>
        <sz val="10"/>
        <color rgb="FF000000"/>
        <rFont val="宋体"/>
        <charset val="134"/>
      </rPr>
      <t>课室</t>
    </r>
  </si>
  <si>
    <t>部分隔音板破损严重，影响教学使用效果。铲除原有墙面隔音板，安装新的隔音板。</t>
  </si>
  <si>
    <t>180㎡</t>
  </si>
  <si>
    <t>语言部</t>
  </si>
  <si>
    <r>
      <rPr>
        <sz val="10"/>
        <color rgb="FF000000"/>
        <rFont val="仿宋_GB2312"/>
        <charset val="134"/>
      </rPr>
      <t>一宫四楼五号楼走廊</t>
    </r>
  </si>
  <si>
    <t>其他用途</t>
  </si>
  <si>
    <r>
      <rPr>
        <sz val="10"/>
        <color rgb="FF000000"/>
        <rFont val="仿宋_GB2312"/>
        <charset val="134"/>
      </rPr>
      <t>原因不明，靠近洗手间墙面潮湿腐蚀</t>
    </r>
  </si>
  <si>
    <t>2号楼7楼天面</t>
  </si>
  <si>
    <t>天面护栏过低，建议加装防护网</t>
  </si>
  <si>
    <t>2023年无批复预算,属应急安全，2024.03.27纳入</t>
  </si>
  <si>
    <t>四楼</t>
  </si>
  <si>
    <t>5403语言部漏水</t>
  </si>
  <si>
    <t>删除了外墙漏水重复项</t>
  </si>
  <si>
    <r>
      <rPr>
        <sz val="10"/>
        <color rgb="FF000000"/>
        <rFont val="Times New Roman"/>
        <charset val="134"/>
      </rPr>
      <t>3306</t>
    </r>
    <r>
      <rPr>
        <sz val="10"/>
        <color rgb="FF000000"/>
        <rFont val="宋体"/>
        <charset val="134"/>
      </rPr>
      <t>课室、</t>
    </r>
    <r>
      <rPr>
        <sz val="10"/>
        <color rgb="FF000000"/>
        <rFont val="Times New Roman"/>
        <charset val="134"/>
      </rPr>
      <t>3305</t>
    </r>
    <r>
      <rPr>
        <sz val="10"/>
        <color rgb="FF000000"/>
        <rFont val="宋体"/>
        <charset val="134"/>
      </rPr>
      <t>课室</t>
    </r>
  </si>
  <si>
    <t>隔音板天花松脱掉落，存在安全隐患，已拆除一部分</t>
  </si>
  <si>
    <t>湖边</t>
  </si>
  <si>
    <t>其他</t>
  </si>
  <si>
    <t>花基缺失护栏，存在安全隐患</t>
  </si>
  <si>
    <t>15㎡</t>
  </si>
  <si>
    <t>原湖边增高护栏和加装护栏项，现只需加装缺失部分，建议和海绵办更换的护栏一致</t>
  </si>
  <si>
    <t>广州市少年宫2024年度各部门房屋维修需求统计表（二宫）</t>
  </si>
  <si>
    <t>二宫</t>
  </si>
  <si>
    <t>负一层</t>
  </si>
  <si>
    <t>地下车库</t>
  </si>
  <si>
    <t>地下车库人防室三个集水井由于历史原因全部被拆除，一旦发生积水倒灌或者水漫情况，存在防汛安全隐患。</t>
  </si>
  <si>
    <r>
      <rPr>
        <sz val="9"/>
        <color rgb="FFFF0000"/>
        <rFont val="Times New Roman"/>
        <charset val="134"/>
      </rPr>
      <t>2023</t>
    </r>
    <r>
      <rPr>
        <sz val="9"/>
        <color rgb="FFFF0000"/>
        <rFont val="宋体"/>
        <charset val="134"/>
      </rPr>
      <t>年无批复预算</t>
    </r>
    <r>
      <rPr>
        <sz val="9"/>
        <color rgb="FFFF0000"/>
        <rFont val="Times New Roman"/>
        <charset val="134"/>
      </rPr>
      <t>,</t>
    </r>
    <r>
      <rPr>
        <sz val="9"/>
        <color rgb="FFFF0000"/>
        <rFont val="宋体"/>
        <charset val="134"/>
      </rPr>
      <t>属防汛应急安全，</t>
    </r>
    <r>
      <rPr>
        <sz val="9"/>
        <color rgb="FFFF0000"/>
        <rFont val="Times New Roman"/>
        <charset val="134"/>
      </rPr>
      <t>2024.02.19</t>
    </r>
    <r>
      <rPr>
        <sz val="9"/>
        <color rgb="FFFF0000"/>
        <rFont val="宋体"/>
        <charset val="134"/>
      </rPr>
      <t>纳入</t>
    </r>
  </si>
  <si>
    <t>地下车库14个集水井管道止回阀及连接管道由于投入使用年限较久，导致止回阀及连接管道生锈损坏，一旦发生积水倒灌或者水漫情况，存在防汛安全隐患。</t>
  </si>
  <si>
    <t>100㎡</t>
  </si>
  <si>
    <t>105课室</t>
  </si>
  <si>
    <t>105课室已开放使用，但是缺少监控摄像系统。无法实时监控场地运行情况，出现突发事件无法提供监控录像，计划增设13 个监控摄像头（无须新建主机）。</t>
  </si>
  <si>
    <r>
      <rPr>
        <sz val="9"/>
        <color rgb="FFFF0000"/>
        <rFont val="Times New Roman"/>
        <charset val="134"/>
      </rPr>
      <t>2023</t>
    </r>
    <r>
      <rPr>
        <sz val="9"/>
        <color rgb="FFFF0000"/>
        <rFont val="宋体"/>
        <charset val="134"/>
      </rPr>
      <t>年无批复预算</t>
    </r>
    <r>
      <rPr>
        <sz val="9"/>
        <color rgb="FFFF0000"/>
        <rFont val="Times New Roman"/>
        <charset val="134"/>
      </rPr>
      <t>,</t>
    </r>
    <r>
      <rPr>
        <sz val="9"/>
        <color rgb="FFFF0000"/>
        <rFont val="宋体"/>
        <charset val="134"/>
      </rPr>
      <t>属应急安全，</t>
    </r>
    <r>
      <rPr>
        <sz val="9"/>
        <color rgb="FFFF0000"/>
        <rFont val="Times New Roman"/>
        <charset val="134"/>
      </rPr>
      <t>2024.02.19</t>
    </r>
    <r>
      <rPr>
        <sz val="9"/>
        <color rgb="FFFF0000"/>
        <rFont val="宋体"/>
        <charset val="134"/>
      </rPr>
      <t>纳入</t>
    </r>
  </si>
  <si>
    <t>2、3楼层男女厕所</t>
  </si>
  <si>
    <t>厕所共计48扇木门及门框出现霉烂，存在安全隐患。</t>
  </si>
  <si>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年已批复预算</t>
    </r>
  </si>
  <si>
    <t>七楼</t>
  </si>
  <si>
    <t>7楼新增漏水点</t>
  </si>
  <si>
    <t>二宫7楼新增漏水点</t>
  </si>
  <si>
    <t>7㎡</t>
  </si>
  <si>
    <t>二宫一楼四号玻璃屋玻璃门地面</t>
  </si>
  <si>
    <t>四号玻璃屋属于疏散安全出口，目前地面下沉变形导致玻璃门无法向疏散方向开启，存在安全隐患需进行整改</t>
  </si>
  <si>
    <t>总计</t>
  </si>
  <si>
    <t>说明：1.★为下拉菜单，请勿擅自变更；2.修缮时间为部门可预留施工的具体日期；3.本申请表所有项目为少年宫通过云平台招标委托施工单位施工项目（不含零星维修）；4.维修点部门联络人及电话（必填），原则上填写申报人的姓名及联系方式；5.房屋维修质保期为2年，去年和前年维修过的地方，可联系原施工单位保修，不得在本次房屋维修中重复申报；6.除备注栏外，其他为必填项。</t>
  </si>
  <si>
    <t>广州市少年宫2024年度各部门房屋维修需求统计表（三宫）</t>
  </si>
  <si>
    <t>三宫</t>
  </si>
  <si>
    <t>三宫304书法课室</t>
  </si>
  <si>
    <t>三宫304课室为书法课室，需加装洗笔池方便学员洗笔。</t>
  </si>
  <si>
    <t>三宫503/504/518/519课室</t>
  </si>
  <si>
    <t>4间教室打通做2间综合大教室。</t>
  </si>
  <si>
    <t>503/504课室</t>
  </si>
  <si>
    <t>503/504课室地面进行复合木地板修缮，形体舞课室需要铺木地板。</t>
  </si>
  <si>
    <t>三宫主楼一楼</t>
  </si>
  <si>
    <t>1.铲除部位名称:铲除原有抹灰面腻子、油漆铲除；
2.铲至原有石膏板面；3.界面剂拉毛加瓷砖胶；4。油漆品种、刷漆遍数:纤维网带粘粉胶水混合物补缝，扇灰平整打磨涂刷2遍；5.油漆品种、立邦油漆，刷漆遍数:2遍</t>
  </si>
  <si>
    <t>1220㎡</t>
  </si>
  <si>
    <t>单位：元</t>
  </si>
  <si>
    <t>24年施工费总计</t>
  </si>
  <si>
    <t>24年设计费</t>
  </si>
  <si>
    <r>
      <rPr>
        <b/>
        <sz val="12"/>
        <color rgb="FFFF0000"/>
        <rFont val="仿宋_GB2312"/>
        <charset val="134"/>
      </rPr>
      <t>施工费</t>
    </r>
    <r>
      <rPr>
        <b/>
        <sz val="12"/>
        <color rgb="FFFF0000"/>
        <rFont val="Times New Roman"/>
        <charset val="134"/>
      </rPr>
      <t xml:space="preserve">*4.5%*1.5 </t>
    </r>
  </si>
  <si>
    <t>24年造价服务费</t>
  </si>
  <si>
    <r>
      <rPr>
        <b/>
        <sz val="12"/>
        <color rgb="FFFF0000"/>
        <rFont val="仿宋_GB2312"/>
        <charset val="134"/>
      </rPr>
      <t>造价预算、预算审核和结算审核，施工费</t>
    </r>
    <r>
      <rPr>
        <b/>
        <sz val="12"/>
        <color rgb="FFFF0000"/>
        <rFont val="Times New Roman"/>
        <charset val="134"/>
      </rPr>
      <t>*0.8%</t>
    </r>
  </si>
  <si>
    <t>24年项目监理</t>
  </si>
  <si>
    <r>
      <rPr>
        <b/>
        <sz val="12"/>
        <color rgb="FFFF0000"/>
        <rFont val="仿宋_GB2312"/>
        <charset val="134"/>
      </rPr>
      <t>施工监理、验收，施工费</t>
    </r>
    <r>
      <rPr>
        <b/>
        <sz val="12"/>
        <color rgb="FFFF0000"/>
        <rFont val="Times New Roman"/>
        <charset val="134"/>
      </rPr>
      <t>*3.5%</t>
    </r>
  </si>
  <si>
    <t>24年其他费总计</t>
  </si>
  <si>
    <t>24年合计</t>
  </si>
  <si>
    <r>
      <rPr>
        <b/>
        <sz val="12"/>
        <color rgb="FFFF0000"/>
        <rFont val="仿宋_GB2312"/>
        <charset val="134"/>
      </rPr>
      <t>（一</t>
    </r>
    <r>
      <rPr>
        <b/>
        <sz val="12"/>
        <color rgb="FFFF0000"/>
        <rFont val="Times New Roman"/>
        <charset val="134"/>
      </rPr>
      <t xml:space="preserve"> + </t>
    </r>
    <r>
      <rPr>
        <b/>
        <sz val="12"/>
        <color rgb="FFFF0000"/>
        <rFont val="仿宋_GB2312"/>
        <charset val="134"/>
      </rPr>
      <t>二</t>
    </r>
    <r>
      <rPr>
        <b/>
        <sz val="12"/>
        <color rgb="FFFF0000"/>
        <rFont val="Times New Roman"/>
        <charset val="134"/>
      </rPr>
      <t xml:space="preserve"> + </t>
    </r>
    <r>
      <rPr>
        <b/>
        <sz val="12"/>
        <color rgb="FFFF0000"/>
        <rFont val="仿宋_GB2312"/>
        <charset val="134"/>
      </rPr>
      <t>三）</t>
    </r>
  </si>
  <si>
    <t>本数据不得大于</t>
  </si>
  <si>
    <t>2022年3个合同尾款</t>
  </si>
  <si>
    <t>合同</t>
  </si>
  <si>
    <t>总价（评审价）</t>
  </si>
  <si>
    <t>质保金</t>
  </si>
  <si>
    <t>篮球</t>
  </si>
  <si>
    <t>补漏</t>
  </si>
  <si>
    <t>装饰（预估）</t>
  </si>
  <si>
    <t>支出项目</t>
  </si>
  <si>
    <t>预算批复额度</t>
  </si>
  <si>
    <t>23年合同尾款</t>
  </si>
  <si>
    <t>22年合同尾款</t>
  </si>
  <si>
    <r>
      <rPr>
        <sz val="14"/>
        <color rgb="FFFF0000"/>
        <rFont val="仿宋_GB2312"/>
        <charset val="134"/>
      </rPr>
      <t>2024</t>
    </r>
    <r>
      <rPr>
        <sz val="14"/>
        <color rgb="FFFF0000"/>
        <rFont val="宋体"/>
        <charset val="134"/>
      </rPr>
      <t>维修经费</t>
    </r>
  </si>
  <si>
    <t>本数据不得小于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</si>
</sst>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6">
    <font>
      <sz val="11"/>
      <color theme="1"/>
      <name val="宋体"/>
      <charset val="134"/>
      <scheme val="minor"/>
    </font>
    <font>
      <b/>
      <sz val="12"/>
      <color rgb="FFFF0000"/>
      <name val="仿宋_GB2312"/>
      <charset val="134"/>
    </font>
    <font>
      <b/>
      <sz val="12"/>
      <color rgb="FFFF0000"/>
      <name val="Times New Roman"/>
      <charset val="134"/>
    </font>
    <font>
      <sz val="10"/>
      <color rgb="FFFF0000"/>
      <name val="Times New Roman"/>
      <charset val="134"/>
    </font>
    <font>
      <sz val="10"/>
      <color rgb="FF000000"/>
      <name val="Times New Roman"/>
      <charset val="134"/>
    </font>
    <font>
      <b/>
      <sz val="12"/>
      <color rgb="FFFF0000"/>
      <name val="宋体"/>
      <charset val="134"/>
    </font>
    <font>
      <b/>
      <sz val="14"/>
      <color theme="0"/>
      <name val="宋体"/>
      <charset val="134"/>
    </font>
    <font>
      <b/>
      <sz val="14"/>
      <color theme="0"/>
      <name val="宋体"/>
      <charset val="134"/>
      <scheme val="minor"/>
    </font>
    <font>
      <b/>
      <sz val="10"/>
      <color rgb="FFFF0000"/>
      <name val="Times New Roman"/>
      <charset val="134"/>
    </font>
    <font>
      <b/>
      <sz val="10"/>
      <color rgb="FFFF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等线"/>
      <charset val="134"/>
    </font>
    <font>
      <sz val="11"/>
      <color rgb="FF000000"/>
      <name val="等线"/>
      <charset val="134"/>
    </font>
    <font>
      <sz val="14"/>
      <color rgb="FFFF0000"/>
      <name val="仿宋_GB2312"/>
      <charset val="134"/>
    </font>
    <font>
      <b/>
      <sz val="16"/>
      <color theme="0"/>
      <name val="宋体"/>
      <charset val="134"/>
    </font>
    <font>
      <b/>
      <sz val="16"/>
      <color theme="0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方正小标宋简体"/>
      <charset val="134"/>
    </font>
    <font>
      <sz val="14"/>
      <color theme="1"/>
      <name val="Times New Roman"/>
      <charset val="134"/>
    </font>
    <font>
      <sz val="9"/>
      <color theme="1"/>
      <name val="宋体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b/>
      <sz val="9"/>
      <color rgb="FFFF0000"/>
      <name val="宋体"/>
      <charset val="134"/>
    </font>
    <font>
      <b/>
      <sz val="9"/>
      <color theme="1"/>
      <name val="宋体"/>
      <charset val="134"/>
    </font>
    <font>
      <sz val="9"/>
      <color rgb="FFFF0000"/>
      <name val="Times New Roman"/>
      <charset val="134"/>
    </font>
    <font>
      <sz val="8"/>
      <color theme="1"/>
      <name val="仿宋_GB2312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b/>
      <sz val="8"/>
      <color theme="1"/>
      <name val="宋体"/>
      <charset val="134"/>
    </font>
    <font>
      <b/>
      <sz val="9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FF0000"/>
      <name val="宋体"/>
      <charset val="134"/>
    </font>
    <font>
      <sz val="10"/>
      <color theme="1"/>
      <name val="Times New Roman"/>
      <charset val="134"/>
    </font>
    <font>
      <sz val="8"/>
      <color theme="1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7" borderId="9" applyNumberFormat="0" applyAlignment="0" applyProtection="0">
      <alignment vertical="center"/>
    </xf>
    <xf numFmtId="0" fontId="42" fillId="8" borderId="10" applyNumberFormat="0" applyAlignment="0" applyProtection="0">
      <alignment vertical="center"/>
    </xf>
    <xf numFmtId="0" fontId="43" fillId="8" borderId="9" applyNumberFormat="0" applyAlignment="0" applyProtection="0">
      <alignment vertical="center"/>
    </xf>
    <xf numFmtId="0" fontId="44" fillId="9" borderId="11" applyNumberFormat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vertical="center" wrapText="1"/>
      <protection locked="0"/>
    </xf>
    <xf numFmtId="43" fontId="2" fillId="2" borderId="1" xfId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3" fontId="2" fillId="2" borderId="1" xfId="0" applyNumberFormat="1" applyFont="1" applyFill="1" applyBorder="1" applyAlignment="1">
      <alignment vertical="center" wrapText="1"/>
    </xf>
    <xf numFmtId="43" fontId="2" fillId="2" borderId="1" xfId="0" applyNumberFormat="1" applyFont="1" applyFill="1" applyBorder="1" applyAlignment="1">
      <alignment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176" fontId="12" fillId="4" borderId="1" xfId="0" applyNumberFormat="1" applyFont="1" applyFill="1" applyBorder="1" applyAlignment="1">
      <alignment vertical="center"/>
    </xf>
    <xf numFmtId="176" fontId="4" fillId="4" borderId="1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176" fontId="18" fillId="0" borderId="0" xfId="0" applyNumberFormat="1" applyFont="1" applyAlignment="1">
      <alignment horizontal="right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  <protection locked="0"/>
    </xf>
    <xf numFmtId="0" fontId="22" fillId="0" borderId="1" xfId="0" applyFont="1" applyFill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76" fontId="20" fillId="0" borderId="3" xfId="0" applyNumberFormat="1" applyFont="1" applyBorder="1" applyAlignment="1">
      <alignment horizontal="right" vertical="center" wrapText="1"/>
    </xf>
    <xf numFmtId="176" fontId="20" fillId="0" borderId="4" xfId="0" applyNumberFormat="1" applyFont="1" applyBorder="1" applyAlignment="1">
      <alignment horizontal="right" vertical="center" wrapText="1"/>
    </xf>
    <xf numFmtId="0" fontId="20" fillId="0" borderId="4" xfId="0" applyFont="1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176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76" fontId="28" fillId="0" borderId="1" xfId="0" applyNumberFormat="1" applyFont="1" applyFill="1" applyBorder="1" applyAlignment="1">
      <alignment horizontal="center" vertical="center" wrapText="1"/>
    </xf>
    <xf numFmtId="176" fontId="3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15" zoomScaleNormal="115" workbookViewId="0">
      <pane xSplit="12" ySplit="2" topLeftCell="M16" activePane="bottomRight" state="frozenSplit"/>
      <selection/>
      <selection pane="topRight"/>
      <selection pane="bottomLeft"/>
      <selection pane="bottomRight" activeCell="I25" sqref="I25"/>
    </sheetView>
  </sheetViews>
  <sheetFormatPr defaultColWidth="9" defaultRowHeight="30" customHeight="1"/>
  <cols>
    <col min="1" max="1" width="4.125" style="31" customWidth="1"/>
    <col min="2" max="2" width="6.875" style="32" customWidth="1"/>
    <col min="3" max="3" width="5.875" style="32" customWidth="1"/>
    <col min="4" max="4" width="6.75" style="32" customWidth="1"/>
    <col min="5" max="5" width="24.6666666666667" style="32" customWidth="1"/>
    <col min="6" max="6" width="12" style="31" customWidth="1"/>
    <col min="7" max="7" width="9.125" style="32" customWidth="1"/>
    <col min="8" max="8" width="36.8416666666667" style="33" customWidth="1"/>
    <col min="9" max="9" width="7.81666666666667" style="34" customWidth="1"/>
    <col min="10" max="10" width="13.5833333333333" style="34" customWidth="1"/>
    <col min="11" max="11" width="6.51666666666667" style="32" customWidth="1"/>
    <col min="12" max="12" width="7.16666666666667" style="32" customWidth="1"/>
    <col min="13" max="13" width="12.3833333333333" style="32" customWidth="1"/>
    <col min="14" max="14" width="10.975" style="32" customWidth="1"/>
    <col min="15" max="16384" width="9" style="32"/>
  </cols>
  <sheetData>
    <row r="1" customHeight="1" spans="1:12">
      <c r="A1" s="35" t="s">
        <v>0</v>
      </c>
      <c r="B1" s="36"/>
      <c r="C1" s="36"/>
      <c r="D1" s="36"/>
      <c r="E1" s="36"/>
      <c r="F1" s="36"/>
      <c r="G1" s="36"/>
      <c r="H1" s="37"/>
      <c r="I1" s="46"/>
      <c r="J1" s="47"/>
      <c r="K1" s="48"/>
      <c r="L1" s="48"/>
    </row>
    <row r="2" s="28" customFormat="1" customHeight="1" spans="1:14">
      <c r="A2" s="38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49" t="s">
        <v>9</v>
      </c>
      <c r="J2" s="50" t="s">
        <v>10</v>
      </c>
      <c r="K2" s="38" t="s">
        <v>11</v>
      </c>
      <c r="L2" s="38" t="s">
        <v>12</v>
      </c>
      <c r="M2" s="51" t="s">
        <v>13</v>
      </c>
      <c r="N2" s="51" t="s">
        <v>14</v>
      </c>
    </row>
    <row r="3" s="29" customFormat="1" ht="29" customHeight="1" spans="1:14">
      <c r="A3" s="39">
        <v>1</v>
      </c>
      <c r="B3" s="39" t="s">
        <v>15</v>
      </c>
      <c r="C3" s="40" t="s">
        <v>16</v>
      </c>
      <c r="D3" s="40" t="s">
        <v>17</v>
      </c>
      <c r="E3" s="43" t="s">
        <v>18</v>
      </c>
      <c r="F3" s="40" t="s">
        <v>19</v>
      </c>
      <c r="G3" s="40" t="s">
        <v>20</v>
      </c>
      <c r="H3" s="41" t="s">
        <v>21</v>
      </c>
      <c r="I3" s="52">
        <v>10000</v>
      </c>
      <c r="J3" s="40" t="s">
        <v>22</v>
      </c>
      <c r="K3" s="40" t="s">
        <v>23</v>
      </c>
      <c r="L3" s="40" t="s">
        <v>24</v>
      </c>
      <c r="M3" s="40"/>
      <c r="N3" s="51"/>
    </row>
    <row r="4" s="29" customFormat="1" ht="29" customHeight="1" spans="1:14">
      <c r="A4" s="39">
        <v>2</v>
      </c>
      <c r="B4" s="39" t="s">
        <v>15</v>
      </c>
      <c r="C4" s="40" t="s">
        <v>16</v>
      </c>
      <c r="D4" s="40" t="s">
        <v>25</v>
      </c>
      <c r="E4" s="43" t="s">
        <v>26</v>
      </c>
      <c r="F4" s="40" t="s">
        <v>27</v>
      </c>
      <c r="G4" s="40" t="s">
        <v>20</v>
      </c>
      <c r="H4" s="43" t="s">
        <v>21</v>
      </c>
      <c r="I4" s="52">
        <v>10000</v>
      </c>
      <c r="J4" s="40" t="s">
        <v>22</v>
      </c>
      <c r="K4" s="40" t="s">
        <v>28</v>
      </c>
      <c r="L4" s="40" t="s">
        <v>24</v>
      </c>
      <c r="M4" s="40"/>
      <c r="N4" s="51"/>
    </row>
    <row r="5" s="29" customFormat="1" ht="50" customHeight="1" spans="1:14">
      <c r="A5" s="39">
        <v>3</v>
      </c>
      <c r="B5" s="39" t="s">
        <v>15</v>
      </c>
      <c r="C5" s="56" t="s">
        <v>16</v>
      </c>
      <c r="D5" s="56" t="s">
        <v>25</v>
      </c>
      <c r="E5" s="43" t="s">
        <v>29</v>
      </c>
      <c r="F5" s="56" t="s">
        <v>30</v>
      </c>
      <c r="G5" s="56" t="s">
        <v>31</v>
      </c>
      <c r="H5" s="57" t="s">
        <v>32</v>
      </c>
      <c r="I5" s="52">
        <v>33690</v>
      </c>
      <c r="J5" s="62" t="s">
        <v>33</v>
      </c>
      <c r="K5" s="40" t="s">
        <v>34</v>
      </c>
      <c r="L5" s="40" t="s">
        <v>24</v>
      </c>
      <c r="M5" s="62"/>
      <c r="N5" s="63" t="s">
        <v>35</v>
      </c>
    </row>
    <row r="6" s="29" customFormat="1" ht="29" customHeight="1" spans="1:14">
      <c r="A6" s="39">
        <v>4</v>
      </c>
      <c r="B6" s="39" t="s">
        <v>36</v>
      </c>
      <c r="C6" s="40" t="s">
        <v>16</v>
      </c>
      <c r="D6" s="40" t="s">
        <v>37</v>
      </c>
      <c r="E6" s="43" t="s">
        <v>38</v>
      </c>
      <c r="F6" s="40" t="s">
        <v>19</v>
      </c>
      <c r="G6" s="40" t="s">
        <v>20</v>
      </c>
      <c r="H6" s="43" t="s">
        <v>21</v>
      </c>
      <c r="I6" s="52">
        <v>10000</v>
      </c>
      <c r="J6" s="40" t="s">
        <v>22</v>
      </c>
      <c r="K6" s="40" t="s">
        <v>23</v>
      </c>
      <c r="L6" s="40" t="s">
        <v>24</v>
      </c>
      <c r="M6" s="40"/>
      <c r="N6" s="51"/>
    </row>
    <row r="7" s="29" customFormat="1" ht="29" customHeight="1" spans="1:14">
      <c r="A7" s="39">
        <v>5</v>
      </c>
      <c r="B7" s="39" t="s">
        <v>36</v>
      </c>
      <c r="C7" s="40" t="s">
        <v>16</v>
      </c>
      <c r="D7" s="41" t="s">
        <v>39</v>
      </c>
      <c r="E7" s="43" t="s">
        <v>40</v>
      </c>
      <c r="F7" s="40" t="s">
        <v>19</v>
      </c>
      <c r="G7" s="40" t="s">
        <v>20</v>
      </c>
      <c r="H7" s="42" t="s">
        <v>41</v>
      </c>
      <c r="I7" s="52">
        <v>20000</v>
      </c>
      <c r="J7" s="40" t="s">
        <v>22</v>
      </c>
      <c r="K7" s="40" t="s">
        <v>42</v>
      </c>
      <c r="L7" s="40" t="s">
        <v>24</v>
      </c>
      <c r="M7" s="40"/>
      <c r="N7" s="51"/>
    </row>
    <row r="8" s="29" customFormat="1" ht="29" customHeight="1" spans="1:14">
      <c r="A8" s="39">
        <v>6</v>
      </c>
      <c r="B8" s="39" t="s">
        <v>36</v>
      </c>
      <c r="C8" s="40" t="s">
        <v>16</v>
      </c>
      <c r="D8" s="41" t="s">
        <v>43</v>
      </c>
      <c r="E8" s="43" t="s">
        <v>44</v>
      </c>
      <c r="F8" s="40" t="s">
        <v>19</v>
      </c>
      <c r="G8" s="40" t="s">
        <v>20</v>
      </c>
      <c r="H8" s="43" t="s">
        <v>45</v>
      </c>
      <c r="I8" s="52">
        <v>10000</v>
      </c>
      <c r="J8" s="40" t="s">
        <v>22</v>
      </c>
      <c r="K8" s="40" t="s">
        <v>46</v>
      </c>
      <c r="L8" s="40" t="s">
        <v>24</v>
      </c>
      <c r="M8" s="40"/>
      <c r="N8" s="51"/>
    </row>
    <row r="9" s="29" customFormat="1" ht="29" customHeight="1" spans="1:14">
      <c r="A9" s="39">
        <v>7</v>
      </c>
      <c r="B9" s="39" t="s">
        <v>36</v>
      </c>
      <c r="C9" s="40" t="s">
        <v>16</v>
      </c>
      <c r="D9" s="41" t="s">
        <v>43</v>
      </c>
      <c r="E9" s="43" t="s">
        <v>44</v>
      </c>
      <c r="F9" s="40" t="s">
        <v>19</v>
      </c>
      <c r="G9" s="41" t="s">
        <v>47</v>
      </c>
      <c r="H9" s="43" t="s">
        <v>48</v>
      </c>
      <c r="I9" s="52">
        <v>25000</v>
      </c>
      <c r="J9" s="40" t="s">
        <v>22</v>
      </c>
      <c r="K9" s="40" t="s">
        <v>49</v>
      </c>
      <c r="L9" s="40" t="s">
        <v>24</v>
      </c>
      <c r="M9" s="40"/>
      <c r="N9" s="51"/>
    </row>
    <row r="10" s="29" customFormat="1" ht="60" spans="1:14">
      <c r="A10" s="39">
        <v>8</v>
      </c>
      <c r="B10" s="39" t="s">
        <v>36</v>
      </c>
      <c r="C10" s="40" t="s">
        <v>16</v>
      </c>
      <c r="D10" s="41" t="s">
        <v>43</v>
      </c>
      <c r="E10" s="43" t="s">
        <v>50</v>
      </c>
      <c r="F10" s="40" t="s">
        <v>19</v>
      </c>
      <c r="G10" s="39" t="s">
        <v>31</v>
      </c>
      <c r="H10" s="43" t="s">
        <v>51</v>
      </c>
      <c r="I10" s="52">
        <v>20000</v>
      </c>
      <c r="J10" s="40" t="s">
        <v>22</v>
      </c>
      <c r="K10" s="40" t="s">
        <v>52</v>
      </c>
      <c r="L10" s="40" t="s">
        <v>24</v>
      </c>
      <c r="M10" s="40"/>
      <c r="N10" s="51"/>
    </row>
    <row r="11" s="29" customFormat="1" ht="29" customHeight="1" spans="1:14">
      <c r="A11" s="39">
        <v>9</v>
      </c>
      <c r="B11" s="39" t="s">
        <v>36</v>
      </c>
      <c r="C11" s="40" t="s">
        <v>16</v>
      </c>
      <c r="D11" s="40" t="s">
        <v>37</v>
      </c>
      <c r="E11" s="43" t="s">
        <v>53</v>
      </c>
      <c r="F11" s="40" t="s">
        <v>27</v>
      </c>
      <c r="G11" s="40" t="s">
        <v>20</v>
      </c>
      <c r="H11" s="43" t="s">
        <v>21</v>
      </c>
      <c r="I11" s="52">
        <v>10000</v>
      </c>
      <c r="J11" s="40" t="s">
        <v>22</v>
      </c>
      <c r="K11" s="40" t="s">
        <v>23</v>
      </c>
      <c r="L11" s="40" t="s">
        <v>24</v>
      </c>
      <c r="M11" s="40"/>
      <c r="N11" s="51"/>
    </row>
    <row r="12" s="29" customFormat="1" ht="29" customHeight="1" spans="1:14">
      <c r="A12" s="39">
        <v>10</v>
      </c>
      <c r="B12" s="39" t="s">
        <v>54</v>
      </c>
      <c r="C12" s="40" t="s">
        <v>16</v>
      </c>
      <c r="D12" s="40" t="s">
        <v>43</v>
      </c>
      <c r="E12" s="43" t="s">
        <v>55</v>
      </c>
      <c r="F12" s="40" t="s">
        <v>19</v>
      </c>
      <c r="G12" s="40" t="s">
        <v>31</v>
      </c>
      <c r="H12" s="43" t="s">
        <v>56</v>
      </c>
      <c r="I12" s="52">
        <v>2520</v>
      </c>
      <c r="J12" s="40" t="s">
        <v>22</v>
      </c>
      <c r="K12" s="40" t="s">
        <v>28</v>
      </c>
      <c r="L12" s="40" t="s">
        <v>24</v>
      </c>
      <c r="M12" s="40"/>
      <c r="N12" s="51"/>
    </row>
    <row r="13" s="29" customFormat="1" ht="29" customHeight="1" spans="1:14">
      <c r="A13" s="39">
        <v>11</v>
      </c>
      <c r="B13" s="39" t="s">
        <v>54</v>
      </c>
      <c r="C13" s="40" t="s">
        <v>16</v>
      </c>
      <c r="D13" s="40" t="s">
        <v>43</v>
      </c>
      <c r="E13" s="43" t="s">
        <v>55</v>
      </c>
      <c r="F13" s="40" t="s">
        <v>19</v>
      </c>
      <c r="G13" s="40" t="s">
        <v>31</v>
      </c>
      <c r="H13" s="43" t="s">
        <v>57</v>
      </c>
      <c r="I13" s="52">
        <v>3000</v>
      </c>
      <c r="J13" s="40" t="s">
        <v>22</v>
      </c>
      <c r="K13" s="40" t="s">
        <v>28</v>
      </c>
      <c r="L13" s="40" t="s">
        <v>24</v>
      </c>
      <c r="M13" s="40"/>
      <c r="N13" s="51"/>
    </row>
    <row r="14" s="29" customFormat="1" ht="43" customHeight="1" spans="1:14">
      <c r="A14" s="39">
        <v>12</v>
      </c>
      <c r="B14" s="39" t="s">
        <v>54</v>
      </c>
      <c r="C14" s="40" t="s">
        <v>16</v>
      </c>
      <c r="D14" s="40" t="s">
        <v>43</v>
      </c>
      <c r="E14" s="43" t="s">
        <v>55</v>
      </c>
      <c r="F14" s="40" t="s">
        <v>19</v>
      </c>
      <c r="G14" s="40" t="s">
        <v>31</v>
      </c>
      <c r="H14" s="43" t="s">
        <v>58</v>
      </c>
      <c r="I14" s="52">
        <v>1000</v>
      </c>
      <c r="J14" s="40" t="s">
        <v>22</v>
      </c>
      <c r="K14" s="40" t="s">
        <v>28</v>
      </c>
      <c r="L14" s="40" t="s">
        <v>24</v>
      </c>
      <c r="M14" s="40"/>
      <c r="N14" s="51"/>
    </row>
    <row r="15" s="29" customFormat="1" ht="29" customHeight="1" spans="1:14">
      <c r="A15" s="39">
        <v>13</v>
      </c>
      <c r="B15" s="39" t="s">
        <v>54</v>
      </c>
      <c r="C15" s="40" t="s">
        <v>16</v>
      </c>
      <c r="D15" s="40" t="s">
        <v>25</v>
      </c>
      <c r="E15" s="43" t="s">
        <v>59</v>
      </c>
      <c r="F15" s="40" t="s">
        <v>19</v>
      </c>
      <c r="G15" s="40" t="s">
        <v>31</v>
      </c>
      <c r="H15" s="43" t="s">
        <v>60</v>
      </c>
      <c r="I15" s="52">
        <v>5700</v>
      </c>
      <c r="J15" s="40" t="s">
        <v>22</v>
      </c>
      <c r="K15" s="40" t="s">
        <v>61</v>
      </c>
      <c r="L15" s="40" t="s">
        <v>24</v>
      </c>
      <c r="M15" s="40"/>
      <c r="N15" s="51"/>
    </row>
    <row r="16" s="29" customFormat="1" ht="29" customHeight="1" spans="1:14">
      <c r="A16" s="39">
        <v>14</v>
      </c>
      <c r="B16" s="39" t="s">
        <v>62</v>
      </c>
      <c r="C16" s="40" t="s">
        <v>16</v>
      </c>
      <c r="D16" s="39" t="s">
        <v>43</v>
      </c>
      <c r="E16" s="43" t="s">
        <v>63</v>
      </c>
      <c r="F16" s="40" t="s">
        <v>19</v>
      </c>
      <c r="G16" s="40" t="s">
        <v>31</v>
      </c>
      <c r="H16" s="43" t="s">
        <v>64</v>
      </c>
      <c r="I16" s="52">
        <v>27000</v>
      </c>
      <c r="J16" s="40" t="s">
        <v>22</v>
      </c>
      <c r="K16" s="40" t="s">
        <v>65</v>
      </c>
      <c r="L16" s="40" t="s">
        <v>24</v>
      </c>
      <c r="M16" s="40"/>
      <c r="N16" s="51"/>
    </row>
    <row r="17" s="29" customFormat="1" ht="29" customHeight="1" spans="1:14">
      <c r="A17" s="39">
        <v>15</v>
      </c>
      <c r="B17" s="39" t="s">
        <v>66</v>
      </c>
      <c r="C17" s="40" t="s">
        <v>16</v>
      </c>
      <c r="D17" s="39" t="s">
        <v>37</v>
      </c>
      <c r="E17" s="43" t="s">
        <v>67</v>
      </c>
      <c r="F17" s="39" t="s">
        <v>68</v>
      </c>
      <c r="G17" s="39" t="s">
        <v>20</v>
      </c>
      <c r="H17" s="43" t="s">
        <v>69</v>
      </c>
      <c r="I17" s="52">
        <v>10000</v>
      </c>
      <c r="J17" s="40" t="s">
        <v>22</v>
      </c>
      <c r="K17" s="40" t="s">
        <v>61</v>
      </c>
      <c r="L17" s="40" t="s">
        <v>24</v>
      </c>
      <c r="M17" s="40"/>
      <c r="N17" s="51"/>
    </row>
    <row r="18" s="29" customFormat="1" ht="29" customHeight="1" spans="1:14">
      <c r="A18" s="39">
        <v>16</v>
      </c>
      <c r="B18" s="58" t="s">
        <v>15</v>
      </c>
      <c r="C18" s="59" t="s">
        <v>16</v>
      </c>
      <c r="D18" s="58" t="s">
        <v>39</v>
      </c>
      <c r="E18" s="42" t="s">
        <v>70</v>
      </c>
      <c r="F18" s="58" t="s">
        <v>68</v>
      </c>
      <c r="G18" s="58" t="s">
        <v>31</v>
      </c>
      <c r="H18" s="42" t="s">
        <v>71</v>
      </c>
      <c r="I18" s="64">
        <v>4700</v>
      </c>
      <c r="J18" s="62" t="s">
        <v>72</v>
      </c>
      <c r="K18" s="40" t="s">
        <v>23</v>
      </c>
      <c r="L18" s="40" t="s">
        <v>24</v>
      </c>
      <c r="M18" s="40"/>
      <c r="N18" s="51"/>
    </row>
    <row r="19" s="29" customFormat="1" ht="29" customHeight="1" spans="1:14">
      <c r="A19" s="39">
        <v>17</v>
      </c>
      <c r="B19" s="58" t="s">
        <v>66</v>
      </c>
      <c r="C19" s="59" t="s">
        <v>16</v>
      </c>
      <c r="D19" s="58" t="s">
        <v>73</v>
      </c>
      <c r="E19" s="42" t="s">
        <v>74</v>
      </c>
      <c r="F19" s="58" t="s">
        <v>19</v>
      </c>
      <c r="G19" s="58" t="s">
        <v>20</v>
      </c>
      <c r="H19" s="42" t="s">
        <v>74</v>
      </c>
      <c r="I19" s="64">
        <v>10000</v>
      </c>
      <c r="J19" s="62" t="s">
        <v>72</v>
      </c>
      <c r="K19" s="40" t="s">
        <v>61</v>
      </c>
      <c r="L19" s="40" t="s">
        <v>24</v>
      </c>
      <c r="M19" s="40"/>
      <c r="N19" s="51" t="s">
        <v>75</v>
      </c>
    </row>
    <row r="20" s="29" customFormat="1" ht="29" customHeight="1" spans="1:14">
      <c r="A20" s="39">
        <v>18</v>
      </c>
      <c r="B20" s="58" t="s">
        <v>62</v>
      </c>
      <c r="C20" s="59" t="s">
        <v>16</v>
      </c>
      <c r="D20" s="58" t="s">
        <v>43</v>
      </c>
      <c r="E20" s="60" t="s">
        <v>76</v>
      </c>
      <c r="F20" s="58" t="s">
        <v>19</v>
      </c>
      <c r="G20" s="58" t="s">
        <v>31</v>
      </c>
      <c r="H20" s="42" t="s">
        <v>77</v>
      </c>
      <c r="I20" s="64">
        <v>2000</v>
      </c>
      <c r="J20" s="62" t="s">
        <v>72</v>
      </c>
      <c r="K20" s="40" t="s">
        <v>23</v>
      </c>
      <c r="L20" s="40" t="s">
        <v>24</v>
      </c>
      <c r="M20" s="40"/>
      <c r="N20" s="51"/>
    </row>
    <row r="21" s="29" customFormat="1" ht="29" customHeight="1" spans="1:14">
      <c r="A21" s="39">
        <v>19</v>
      </c>
      <c r="B21" s="39"/>
      <c r="C21" s="59" t="s">
        <v>16</v>
      </c>
      <c r="D21" s="58" t="s">
        <v>25</v>
      </c>
      <c r="E21" s="61" t="s">
        <v>78</v>
      </c>
      <c r="F21" s="58" t="s">
        <v>19</v>
      </c>
      <c r="G21" s="58" t="s">
        <v>79</v>
      </c>
      <c r="H21" s="61" t="s">
        <v>80</v>
      </c>
      <c r="I21" s="65"/>
      <c r="J21" s="54"/>
      <c r="K21" s="40" t="s">
        <v>81</v>
      </c>
      <c r="L21" s="40" t="s">
        <v>24</v>
      </c>
      <c r="M21" s="39"/>
      <c r="N21" s="51" t="s">
        <v>82</v>
      </c>
    </row>
    <row r="22" s="29" customFormat="1" ht="29" customHeight="1" spans="1:14">
      <c r="A22" s="39">
        <v>20</v>
      </c>
      <c r="B22" s="39"/>
      <c r="C22" s="59"/>
      <c r="D22" s="58"/>
      <c r="E22" s="40"/>
      <c r="F22" s="58"/>
      <c r="G22" s="58"/>
      <c r="H22" s="40"/>
      <c r="I22" s="65">
        <f>SUM(I3:I20)</f>
        <v>214610</v>
      </c>
      <c r="J22" s="54"/>
      <c r="K22" s="52"/>
      <c r="L22" s="39"/>
      <c r="M22" s="39"/>
      <c r="N22" s="51"/>
    </row>
    <row r="23" s="30" customFormat="1" customHeight="1" spans="1:14">
      <c r="A23" s="39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</sheetData>
  <autoFilter ref="A2:M23">
    <extLst/>
  </autoFilter>
  <mergeCells count="1">
    <mergeCell ref="A1:L1"/>
  </mergeCells>
  <dataValidations count="7">
    <dataValidation type="list" allowBlank="1" showInputMessage="1" showErrorMessage="1" sqref="C3 C4 C5 C6 C7 C8 C9 C10 C11 C15 C18 C19 C20 C21 C22 C12:C14 C16:C17 C23:C53">
      <formula1>"一宫,二宫,三宫"</formula1>
    </dataValidation>
    <dataValidation type="list" allowBlank="1" showInputMessage="1" showErrorMessage="1" sqref="D3 D4 D5 D6 D10 D11 D18 D19 D20 D21 D22 D7:D9 D12:D15 D16:D17">
      <formula1>"负一层,一楼,二楼,三楼,四楼,五楼,六楼,七楼,天面,夹层"</formula1>
    </dataValidation>
    <dataValidation type="list" allowBlank="1" showInputMessage="1" showErrorMessage="1" sqref="F3 F4 F5 F6 F9 F10 F11 F16 F17 F18 F19 F20 F21 F22 F7:F8 F12:F15 F23:F53">
      <formula1>"办公用房,教学用房,仓储用房,服装道具用房,设备用房,闲置房屋,其他用途"</formula1>
    </dataValidation>
    <dataValidation type="list" allowBlank="1" showInputMessage="1" showErrorMessage="1" sqref="G3 G4 G5 G6 G9 G10 G11 G16 G17 G18 G19 G20 G21 G22 G7:G8 G12:G15 G23:G53">
      <formula1>"油漆扇灰,漏水补漏,设施设备,间墙地面,天面天棚,门窗更换,水电管线,电气照明,整屋修缮,其他"</formula1>
    </dataValidation>
    <dataValidation type="list" allowBlank="1" showInputMessage="1" showErrorMessage="1" sqref="B5 B6 B12 B16 B17 B18 B19 B20 B3:B4 B7:B11 B13:B15">
      <formula1>"办公室,教研部,宣传部,物业部,少工部,文艺部,语言部,科技部,体育部,融合教育部,美术部,社区教育部"</formula1>
    </dataValidation>
    <dataValidation type="list" allowBlank="1" showInputMessage="1" showErrorMessage="1" sqref="B21 B22">
      <formula1>"美术部,文艺部,语言部,科技部,体育部,特教部,少培部,社区部,教研部,办公室,筹建部"</formula1>
    </dataValidation>
    <dataValidation type="list" allowBlank="1" showInputMessage="1" showErrorMessage="1" sqref="B23:B53">
      <formula1>"美术部,文艺部,语言部,科技部,体育部,特教部,少培部,社区部,教研部,办公室"</formula1>
    </dataValidation>
  </dataValidations>
  <printOptions horizontalCentered="1"/>
  <pageMargins left="0.196527777777778" right="0.196527777777778" top="0.393055555555556" bottom="0.393055555555556" header="0.5" footer="0.196527777777778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zoomScale="115" zoomScaleNormal="115" workbookViewId="0">
      <pane xSplit="12" ySplit="2" topLeftCell="M3" activePane="bottomRight" state="frozenSplit"/>
      <selection/>
      <selection pane="topRight"/>
      <selection pane="bottomLeft"/>
      <selection pane="bottomRight" activeCell="H13" sqref="H13"/>
    </sheetView>
  </sheetViews>
  <sheetFormatPr defaultColWidth="9" defaultRowHeight="30" customHeight="1"/>
  <cols>
    <col min="1" max="1" width="4.125" style="31" customWidth="1"/>
    <col min="2" max="2" width="6.875" style="32" customWidth="1"/>
    <col min="3" max="3" width="5.875" style="32" customWidth="1"/>
    <col min="4" max="4" width="6.75" style="32" customWidth="1"/>
    <col min="5" max="5" width="24.6666666666667" style="32" customWidth="1"/>
    <col min="6" max="6" width="12" style="31" customWidth="1"/>
    <col min="7" max="7" width="9.125" style="32" customWidth="1"/>
    <col min="8" max="8" width="42.6083333333333" style="33" customWidth="1"/>
    <col min="9" max="9" width="7.81666666666667" style="34" customWidth="1"/>
    <col min="10" max="10" width="10.6416666666667" style="34" customWidth="1"/>
    <col min="11" max="11" width="6.51666666666667" style="32" customWidth="1"/>
    <col min="12" max="12" width="7.16666666666667" style="32" customWidth="1"/>
    <col min="13" max="13" width="12.3833333333333" style="32" customWidth="1"/>
    <col min="14" max="14" width="12.5" style="32" customWidth="1"/>
    <col min="15" max="16384" width="9" style="32"/>
  </cols>
  <sheetData>
    <row r="1" customHeight="1" spans="1:12">
      <c r="A1" s="35" t="s">
        <v>83</v>
      </c>
      <c r="B1" s="36"/>
      <c r="C1" s="36"/>
      <c r="D1" s="36"/>
      <c r="E1" s="36"/>
      <c r="F1" s="36"/>
      <c r="G1" s="36"/>
      <c r="H1" s="37"/>
      <c r="I1" s="46"/>
      <c r="J1" s="47"/>
      <c r="K1" s="48"/>
      <c r="L1" s="48"/>
    </row>
    <row r="2" s="28" customFormat="1" customHeight="1" spans="1:14">
      <c r="A2" s="38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49" t="s">
        <v>9</v>
      </c>
      <c r="J2" s="50" t="s">
        <v>10</v>
      </c>
      <c r="K2" s="38" t="s">
        <v>11</v>
      </c>
      <c r="L2" s="38" t="s">
        <v>12</v>
      </c>
      <c r="M2" s="51" t="s">
        <v>13</v>
      </c>
      <c r="N2" s="51" t="s">
        <v>14</v>
      </c>
    </row>
    <row r="3" s="29" customFormat="1" ht="51" customHeight="1" spans="1:14">
      <c r="A3" s="39">
        <v>1</v>
      </c>
      <c r="B3" s="39" t="s">
        <v>15</v>
      </c>
      <c r="C3" s="40" t="s">
        <v>84</v>
      </c>
      <c r="D3" s="41" t="s">
        <v>85</v>
      </c>
      <c r="E3" s="42" t="s">
        <v>86</v>
      </c>
      <c r="F3" s="40" t="s">
        <v>68</v>
      </c>
      <c r="G3" s="39" t="s">
        <v>31</v>
      </c>
      <c r="H3" s="43" t="s">
        <v>87</v>
      </c>
      <c r="I3" s="52">
        <v>40000</v>
      </c>
      <c r="J3" s="55" t="s">
        <v>88</v>
      </c>
      <c r="K3" s="40" t="s">
        <v>81</v>
      </c>
      <c r="L3" s="40" t="s">
        <v>24</v>
      </c>
      <c r="M3" s="40"/>
      <c r="N3" s="51"/>
    </row>
    <row r="4" s="29" customFormat="1" ht="57" customHeight="1" spans="1:14">
      <c r="A4" s="39">
        <v>2</v>
      </c>
      <c r="B4" s="39" t="s">
        <v>15</v>
      </c>
      <c r="C4" s="40" t="s">
        <v>84</v>
      </c>
      <c r="D4" s="41" t="s">
        <v>85</v>
      </c>
      <c r="E4" s="43" t="s">
        <v>86</v>
      </c>
      <c r="F4" s="40" t="s">
        <v>68</v>
      </c>
      <c r="G4" s="40" t="s">
        <v>20</v>
      </c>
      <c r="H4" s="43" t="s">
        <v>89</v>
      </c>
      <c r="I4" s="52">
        <v>35000</v>
      </c>
      <c r="J4" s="55" t="s">
        <v>88</v>
      </c>
      <c r="K4" s="40" t="s">
        <v>90</v>
      </c>
      <c r="L4" s="40" t="s">
        <v>24</v>
      </c>
      <c r="M4" s="40"/>
      <c r="N4" s="51"/>
    </row>
    <row r="5" s="29" customFormat="1" ht="44" customHeight="1" spans="1:14">
      <c r="A5" s="39">
        <v>3</v>
      </c>
      <c r="B5" s="39" t="s">
        <v>15</v>
      </c>
      <c r="C5" s="40" t="s">
        <v>84</v>
      </c>
      <c r="D5" s="41" t="s">
        <v>25</v>
      </c>
      <c r="E5" s="43" t="s">
        <v>91</v>
      </c>
      <c r="F5" s="40" t="s">
        <v>19</v>
      </c>
      <c r="G5" s="40" t="s">
        <v>20</v>
      </c>
      <c r="H5" s="43" t="s">
        <v>92</v>
      </c>
      <c r="I5" s="52">
        <v>35000</v>
      </c>
      <c r="J5" s="55" t="s">
        <v>93</v>
      </c>
      <c r="K5" s="40" t="s">
        <v>49</v>
      </c>
      <c r="L5" s="40" t="s">
        <v>24</v>
      </c>
      <c r="M5" s="40"/>
      <c r="N5" s="51"/>
    </row>
    <row r="6" s="29" customFormat="1" ht="37" customHeight="1" spans="1:14">
      <c r="A6" s="39">
        <v>4</v>
      </c>
      <c r="B6" s="39" t="s">
        <v>15</v>
      </c>
      <c r="C6" s="40" t="s">
        <v>84</v>
      </c>
      <c r="D6" s="41" t="s">
        <v>43</v>
      </c>
      <c r="E6" s="43" t="s">
        <v>94</v>
      </c>
      <c r="F6" s="40" t="s">
        <v>19</v>
      </c>
      <c r="G6" s="41" t="s">
        <v>31</v>
      </c>
      <c r="H6" s="43" t="s">
        <v>95</v>
      </c>
      <c r="I6" s="52">
        <v>50000</v>
      </c>
      <c r="J6" s="52" t="s">
        <v>96</v>
      </c>
      <c r="K6" s="40" t="s">
        <v>90</v>
      </c>
      <c r="L6" s="40" t="s">
        <v>24</v>
      </c>
      <c r="M6" s="40"/>
      <c r="N6" s="51"/>
    </row>
    <row r="7" s="29" customFormat="1" ht="37" customHeight="1" spans="1:14">
      <c r="A7" s="39">
        <v>5</v>
      </c>
      <c r="B7" s="39" t="s">
        <v>15</v>
      </c>
      <c r="C7" s="40" t="s">
        <v>84</v>
      </c>
      <c r="D7" s="41" t="s">
        <v>97</v>
      </c>
      <c r="E7" s="43" t="s">
        <v>98</v>
      </c>
      <c r="F7" s="40" t="s">
        <v>19</v>
      </c>
      <c r="G7" s="41" t="s">
        <v>20</v>
      </c>
      <c r="H7" s="43" t="s">
        <v>99</v>
      </c>
      <c r="I7" s="52">
        <v>10000</v>
      </c>
      <c r="J7" s="52" t="s">
        <v>96</v>
      </c>
      <c r="K7" s="40" t="s">
        <v>100</v>
      </c>
      <c r="L7" s="40" t="s">
        <v>24</v>
      </c>
      <c r="M7" s="40"/>
      <c r="N7" s="51"/>
    </row>
    <row r="8" s="29" customFormat="1" ht="29" customHeight="1" spans="1:14">
      <c r="A8" s="39">
        <v>6</v>
      </c>
      <c r="B8" s="39" t="s">
        <v>15</v>
      </c>
      <c r="C8" s="40" t="s">
        <v>84</v>
      </c>
      <c r="D8" s="41" t="s">
        <v>25</v>
      </c>
      <c r="E8" s="43" t="s">
        <v>101</v>
      </c>
      <c r="F8" s="40" t="s">
        <v>68</v>
      </c>
      <c r="G8" s="39" t="s">
        <v>31</v>
      </c>
      <c r="H8" s="43" t="s">
        <v>102</v>
      </c>
      <c r="I8" s="52">
        <v>2800</v>
      </c>
      <c r="J8" s="52" t="s">
        <v>96</v>
      </c>
      <c r="K8" s="40" t="s">
        <v>100</v>
      </c>
      <c r="L8" s="40" t="s">
        <v>24</v>
      </c>
      <c r="M8" s="40"/>
      <c r="N8" s="51"/>
    </row>
    <row r="9" s="29" customFormat="1" ht="29" customHeight="1" spans="1:14">
      <c r="A9" s="44" t="s">
        <v>103</v>
      </c>
      <c r="B9" s="39"/>
      <c r="C9" s="39"/>
      <c r="D9" s="39"/>
      <c r="E9" s="39"/>
      <c r="F9" s="39"/>
      <c r="G9" s="39"/>
      <c r="H9" s="39"/>
      <c r="I9" s="53">
        <f>SUM(I3:I8)</f>
        <v>172800</v>
      </c>
      <c r="J9" s="54"/>
      <c r="K9" s="52"/>
      <c r="L9" s="39"/>
      <c r="M9" s="39"/>
      <c r="N9" s="51"/>
    </row>
    <row r="10" s="30" customFormat="1" customHeight="1" spans="1:14">
      <c r="A10" s="45" t="s">
        <v>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</sheetData>
  <autoFilter ref="A2:M10">
    <extLst/>
  </autoFilter>
  <mergeCells count="2">
    <mergeCell ref="A1:L1"/>
    <mergeCell ref="A10:N10"/>
  </mergeCells>
  <dataValidations count="7">
    <dataValidation type="list" allowBlank="1" showInputMessage="1" showErrorMessage="1" sqref="C3 C4 C5 C6 C7 C8 C10:C40">
      <formula1>"一宫,二宫,三宫"</formula1>
    </dataValidation>
    <dataValidation type="list" allowBlank="1" showInputMessage="1" showErrorMessage="1" sqref="D3 D4 D5 D6 D7 D8">
      <formula1>"负一层,一楼,二楼,三楼,四楼,五楼,六楼,七楼,天面,夹层"</formula1>
    </dataValidation>
    <dataValidation type="list" allowBlank="1" showInputMessage="1" showErrorMessage="1" sqref="G3 G6 G7 G8 G4:G5 G10:G40">
      <formula1>"油漆扇灰,漏水补漏,设施设备,间墙地面,天面天棚,门窗更换,水电管线,电气照明,整屋修缮,其他"</formula1>
    </dataValidation>
    <dataValidation type="list" allowBlank="1" showInputMessage="1" showErrorMessage="1" sqref="F6 F7 F8 F3:F5 F10:F40">
      <formula1>"办公用房,教学用房,仓储用房,服装道具用房,设备用房,闲置房屋,其他用途"</formula1>
    </dataValidation>
    <dataValidation type="list" allowBlank="1" showInputMessage="1" showErrorMessage="1" sqref="B7 B8 B3:B6">
      <formula1>"办公室,教研部,宣传部,物业部,少工部,文艺部,语言部,科技部,体育部,融合教育部,美术部,社区教育部"</formula1>
    </dataValidation>
    <dataValidation type="list" allowBlank="1" showInputMessage="1" showErrorMessage="1" sqref="B9">
      <formula1>"美术部,文艺部,语言部,科技部,体育部,特教部,少培部,社区部,教研部,办公室,筹建部"</formula1>
    </dataValidation>
    <dataValidation type="list" allowBlank="1" showInputMessage="1" showErrorMessage="1" sqref="B10:B40">
      <formula1>"美术部,文艺部,语言部,科技部,体育部,特教部,少培部,社区部,教研部,办公室"</formula1>
    </dataValidation>
  </dataValidations>
  <printOptions horizontalCentered="1"/>
  <pageMargins left="0.196527777777778" right="0.196527777777778" top="0.393055555555556" bottom="0.393055555555556" header="0.5" footer="0.196527777777778"/>
  <pageSetup paperSize="9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zoomScale="115" zoomScaleNormal="115" workbookViewId="0">
      <pane xSplit="12" ySplit="2" topLeftCell="M3" activePane="bottomRight" state="frozenSplit"/>
      <selection/>
      <selection pane="topRight"/>
      <selection pane="bottomLeft"/>
      <selection pane="bottomRight" activeCell="H3" sqref="H3"/>
    </sheetView>
  </sheetViews>
  <sheetFormatPr defaultColWidth="9" defaultRowHeight="30" customHeight="1" outlineLevelRow="7"/>
  <cols>
    <col min="1" max="1" width="4.125" style="31" customWidth="1"/>
    <col min="2" max="2" width="6.875" style="32" customWidth="1"/>
    <col min="3" max="3" width="5.875" style="32" customWidth="1"/>
    <col min="4" max="4" width="6.75" style="32" customWidth="1"/>
    <col min="5" max="5" width="24.6666666666667" style="32" customWidth="1"/>
    <col min="6" max="6" width="12" style="31" customWidth="1"/>
    <col min="7" max="7" width="9.125" style="32" customWidth="1"/>
    <col min="8" max="8" width="46.7416666666667" style="33" customWidth="1"/>
    <col min="9" max="9" width="7.81666666666667" style="34" customWidth="1"/>
    <col min="10" max="10" width="8.575" style="34" customWidth="1"/>
    <col min="11" max="11" width="6.51666666666667" style="32" customWidth="1"/>
    <col min="12" max="12" width="7.16666666666667" style="32" customWidth="1"/>
    <col min="13" max="13" width="12.3833333333333" style="32" customWidth="1"/>
    <col min="14" max="14" width="10.975" style="32" customWidth="1"/>
    <col min="15" max="16384" width="9" style="32"/>
  </cols>
  <sheetData>
    <row r="1" customHeight="1" spans="1:12">
      <c r="A1" s="35" t="s">
        <v>105</v>
      </c>
      <c r="B1" s="36"/>
      <c r="C1" s="36"/>
      <c r="D1" s="36"/>
      <c r="E1" s="36"/>
      <c r="F1" s="36"/>
      <c r="G1" s="36"/>
      <c r="H1" s="37"/>
      <c r="I1" s="46"/>
      <c r="J1" s="47"/>
      <c r="K1" s="48"/>
      <c r="L1" s="48"/>
    </row>
    <row r="2" s="28" customFormat="1" customHeight="1" spans="1:14">
      <c r="A2" s="38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49" t="s">
        <v>9</v>
      </c>
      <c r="J2" s="50" t="s">
        <v>10</v>
      </c>
      <c r="K2" s="38" t="s">
        <v>11</v>
      </c>
      <c r="L2" s="38" t="s">
        <v>12</v>
      </c>
      <c r="M2" s="51" t="s">
        <v>13</v>
      </c>
      <c r="N2" s="51" t="s">
        <v>14</v>
      </c>
    </row>
    <row r="3" s="29" customFormat="1" ht="51" customHeight="1" spans="1:14">
      <c r="A3" s="39">
        <v>1</v>
      </c>
      <c r="B3" s="39" t="s">
        <v>54</v>
      </c>
      <c r="C3" s="40" t="s">
        <v>106</v>
      </c>
      <c r="D3" s="41" t="s">
        <v>43</v>
      </c>
      <c r="E3" s="42" t="s">
        <v>107</v>
      </c>
      <c r="F3" s="40" t="s">
        <v>19</v>
      </c>
      <c r="G3" s="39" t="s">
        <v>31</v>
      </c>
      <c r="H3" s="43" t="s">
        <v>108</v>
      </c>
      <c r="I3" s="52">
        <v>40000</v>
      </c>
      <c r="J3" s="52" t="s">
        <v>96</v>
      </c>
      <c r="K3" s="40" t="s">
        <v>81</v>
      </c>
      <c r="L3" s="40" t="s">
        <v>24</v>
      </c>
      <c r="M3" s="40"/>
      <c r="N3" s="51"/>
    </row>
    <row r="4" s="29" customFormat="1" ht="57" customHeight="1" spans="1:14">
      <c r="A4" s="39">
        <v>2</v>
      </c>
      <c r="B4" s="39" t="s">
        <v>36</v>
      </c>
      <c r="C4" s="40" t="s">
        <v>106</v>
      </c>
      <c r="D4" s="41" t="s">
        <v>37</v>
      </c>
      <c r="E4" s="43" t="s">
        <v>109</v>
      </c>
      <c r="F4" s="40" t="s">
        <v>19</v>
      </c>
      <c r="G4" s="40" t="s">
        <v>31</v>
      </c>
      <c r="H4" s="43" t="s">
        <v>110</v>
      </c>
      <c r="I4" s="52">
        <v>20160</v>
      </c>
      <c r="J4" s="52" t="s">
        <v>96</v>
      </c>
      <c r="K4" s="40" t="s">
        <v>90</v>
      </c>
      <c r="L4" s="40" t="s">
        <v>24</v>
      </c>
      <c r="M4" s="40"/>
      <c r="N4" s="51"/>
    </row>
    <row r="5" s="29" customFormat="1" ht="44" customHeight="1" spans="1:14">
      <c r="A5" s="39">
        <v>3</v>
      </c>
      <c r="B5" s="39" t="s">
        <v>36</v>
      </c>
      <c r="C5" s="40" t="s">
        <v>106</v>
      </c>
      <c r="D5" s="41" t="s">
        <v>37</v>
      </c>
      <c r="E5" s="43" t="s">
        <v>111</v>
      </c>
      <c r="F5" s="40" t="s">
        <v>19</v>
      </c>
      <c r="G5" s="40" t="s">
        <v>31</v>
      </c>
      <c r="H5" s="43" t="s">
        <v>112</v>
      </c>
      <c r="I5" s="52">
        <v>20000</v>
      </c>
      <c r="J5" s="52" t="s">
        <v>96</v>
      </c>
      <c r="K5" s="40" t="s">
        <v>49</v>
      </c>
      <c r="L5" s="40" t="s">
        <v>24</v>
      </c>
      <c r="M5" s="40"/>
      <c r="N5" s="51"/>
    </row>
    <row r="6" s="29" customFormat="1" ht="51" customHeight="1" spans="1:14">
      <c r="A6" s="39">
        <v>4</v>
      </c>
      <c r="B6" s="39" t="s">
        <v>15</v>
      </c>
      <c r="C6" s="40" t="s">
        <v>106</v>
      </c>
      <c r="D6" s="41" t="s">
        <v>25</v>
      </c>
      <c r="E6" s="43" t="s">
        <v>113</v>
      </c>
      <c r="F6" s="40" t="s">
        <v>68</v>
      </c>
      <c r="G6" s="41" t="s">
        <v>47</v>
      </c>
      <c r="H6" s="43" t="s">
        <v>114</v>
      </c>
      <c r="I6" s="52">
        <v>85000</v>
      </c>
      <c r="J6" s="52" t="s">
        <v>96</v>
      </c>
      <c r="K6" s="40" t="s">
        <v>115</v>
      </c>
      <c r="L6" s="40" t="s">
        <v>24</v>
      </c>
      <c r="M6" s="40"/>
      <c r="N6" s="51"/>
    </row>
    <row r="7" s="29" customFormat="1" ht="29" customHeight="1" spans="1:14">
      <c r="A7" s="44" t="s">
        <v>103</v>
      </c>
      <c r="B7" s="39"/>
      <c r="C7" s="39"/>
      <c r="D7" s="39"/>
      <c r="E7" s="39"/>
      <c r="F7" s="39"/>
      <c r="G7" s="39"/>
      <c r="H7" s="39"/>
      <c r="I7" s="53">
        <f>SUM(I3:I6)</f>
        <v>165160</v>
      </c>
      <c r="J7" s="54">
        <f>SUM(J3:J6)</f>
        <v>0</v>
      </c>
      <c r="K7" s="52"/>
      <c r="L7" s="39"/>
      <c r="M7" s="39"/>
      <c r="N7" s="51"/>
    </row>
    <row r="8" s="30" customFormat="1" customHeight="1" spans="1:14">
      <c r="A8" s="45" t="s">
        <v>104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</sheetData>
  <autoFilter ref="A2:M8">
    <extLst/>
  </autoFilter>
  <mergeCells count="2">
    <mergeCell ref="A1:L1"/>
    <mergeCell ref="A8:N8"/>
  </mergeCells>
  <dataValidations count="7">
    <dataValidation type="list" allowBlank="1" showInputMessage="1" showErrorMessage="1" sqref="C3 C4 C5 C6 C8:C38">
      <formula1>"一宫,二宫,三宫"</formula1>
    </dataValidation>
    <dataValidation type="list" allowBlank="1" showInputMessage="1" showErrorMessage="1" sqref="D3 D4 D5 D6">
      <formula1>"负一层,一楼,二楼,三楼,四楼,五楼,六楼,七楼,天面,夹层"</formula1>
    </dataValidation>
    <dataValidation type="list" allowBlank="1" showInputMessage="1" showErrorMessage="1" sqref="G3 G6 G4:G5 G8:G38">
      <formula1>"油漆扇灰,漏水补漏,设施设备,间墙地面,天面天棚,门窗更换,水电管线,电气照明,整屋修缮,其他"</formula1>
    </dataValidation>
    <dataValidation type="list" allowBlank="1" showInputMessage="1" showErrorMessage="1" sqref="F6 F3:F5 F8:F38">
      <formula1>"办公用房,教学用房,仓储用房,服装道具用房,设备用房,闲置房屋,其他用途"</formula1>
    </dataValidation>
    <dataValidation type="list" allowBlank="1" showInputMessage="1" showErrorMessage="1" sqref="B7">
      <formula1>"美术部,文艺部,语言部,科技部,体育部,特教部,少培部,社区部,教研部,办公室,筹建部"</formula1>
    </dataValidation>
    <dataValidation type="list" allowBlank="1" showInputMessage="1" showErrorMessage="1" sqref="B3:B6">
      <formula1>"办公室,教研部,宣传部,物业部,少工部,文艺部,语言部,科技部,体育部,融合教育部,美术部,社区教育部"</formula1>
    </dataValidation>
    <dataValidation type="list" allowBlank="1" showInputMessage="1" showErrorMessage="1" sqref="B8:B38">
      <formula1>"美术部,文艺部,语言部,科技部,体育部,特教部,少培部,社区部,教研部,办公室"</formula1>
    </dataValidation>
  </dataValidations>
  <printOptions horizontalCentered="1"/>
  <pageMargins left="0.196527777777778" right="0.196527777777778" top="0.393055555555556" bottom="0.393055555555556" header="0.5" footer="0.196527777777778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22"/>
  <sheetViews>
    <sheetView workbookViewId="0">
      <selection activeCell="I22" sqref="I22"/>
    </sheetView>
  </sheetViews>
  <sheetFormatPr defaultColWidth="9" defaultRowHeight="13.5" outlineLevelCol="5"/>
  <cols>
    <col min="2" max="2" width="16.375" customWidth="1"/>
    <col min="3" max="3" width="18.625" customWidth="1"/>
    <col min="4" max="4" width="22.125" customWidth="1"/>
    <col min="5" max="5" width="19" customWidth="1"/>
    <col min="6" max="6" width="14.375"/>
  </cols>
  <sheetData>
    <row r="1" spans="4:4">
      <c r="D1" t="s">
        <v>116</v>
      </c>
    </row>
    <row r="2" ht="29" customHeight="1" spans="2:4">
      <c r="B2" s="1" t="s">
        <v>117</v>
      </c>
      <c r="C2" s="1"/>
      <c r="D2" s="1">
        <f>'一宫 '!I22+'三宫 '!I7+'二宫 '!I9</f>
        <v>552570</v>
      </c>
    </row>
    <row r="3" ht="29" customHeight="1" spans="2:5">
      <c r="B3" s="1" t="s">
        <v>118</v>
      </c>
      <c r="C3" s="1" t="s">
        <v>119</v>
      </c>
      <c r="D3" s="2">
        <f>D2*4.5%*1.5</f>
        <v>37298.475</v>
      </c>
      <c r="E3" s="3"/>
    </row>
    <row r="4" ht="29" customHeight="1" spans="2:5">
      <c r="B4" s="1" t="s">
        <v>120</v>
      </c>
      <c r="C4" s="1" t="s">
        <v>121</v>
      </c>
      <c r="D4" s="2">
        <f>D2*0.8%+158.16</f>
        <v>4578.72</v>
      </c>
      <c r="E4" s="3"/>
    </row>
    <row r="5" ht="29" customHeight="1" spans="2:5">
      <c r="B5" s="1" t="s">
        <v>122</v>
      </c>
      <c r="C5" s="1" t="s">
        <v>123</v>
      </c>
      <c r="D5" s="2">
        <f>D2*3.5%-3243.75</f>
        <v>16096.2</v>
      </c>
      <c r="E5" s="4"/>
    </row>
    <row r="6" ht="29" customHeight="1" spans="2:5">
      <c r="B6" s="5" t="s">
        <v>124</v>
      </c>
      <c r="C6" s="6"/>
      <c r="D6" s="7">
        <f>SUM(D3:D5)</f>
        <v>57973.395</v>
      </c>
      <c r="E6" s="4"/>
    </row>
    <row r="7" ht="29" customHeight="1" spans="2:6">
      <c r="B7" s="1" t="s">
        <v>125</v>
      </c>
      <c r="C7" s="1" t="s">
        <v>126</v>
      </c>
      <c r="D7" s="8">
        <f>D2+D3+D4+D5</f>
        <v>610543.395</v>
      </c>
      <c r="E7" s="9" t="s">
        <v>127</v>
      </c>
      <c r="F7" s="10">
        <f>C22</f>
        <v>668415.36</v>
      </c>
    </row>
    <row r="8" spans="2:5">
      <c r="B8" s="11"/>
      <c r="C8" s="11"/>
      <c r="D8" s="12"/>
      <c r="E8" s="11"/>
    </row>
    <row r="9" spans="2:5">
      <c r="B9" s="13"/>
      <c r="C9" s="12"/>
      <c r="D9" s="11"/>
      <c r="E9" s="11"/>
    </row>
    <row r="10" spans="2:5">
      <c r="B10" s="14" t="s">
        <v>128</v>
      </c>
      <c r="C10" s="15"/>
      <c r="D10" s="16">
        <v>39784.64</v>
      </c>
      <c r="E10" s="17" t="s">
        <v>116</v>
      </c>
    </row>
    <row r="11" spans="2:5">
      <c r="B11" s="16"/>
      <c r="C11" s="16"/>
      <c r="D11" s="16"/>
      <c r="E11" s="16"/>
    </row>
    <row r="12" ht="18" customHeight="1" spans="2:5">
      <c r="B12" s="18"/>
      <c r="C12" s="18" t="s">
        <v>129</v>
      </c>
      <c r="D12" s="19" t="s">
        <v>130</v>
      </c>
      <c r="E12" s="18" t="s">
        <v>131</v>
      </c>
    </row>
    <row r="13" spans="2:5">
      <c r="B13" s="20" t="s">
        <v>132</v>
      </c>
      <c r="C13" s="21">
        <v>208060.85</v>
      </c>
      <c r="D13" s="21">
        <v>225627.44</v>
      </c>
      <c r="E13" s="21">
        <f t="shared" ref="E13:E15" si="0">SUM(D13*0.03)</f>
        <v>6768.8232</v>
      </c>
    </row>
    <row r="14" spans="2:5">
      <c r="B14" s="20" t="s">
        <v>133</v>
      </c>
      <c r="C14" s="21">
        <v>454077.9</v>
      </c>
      <c r="D14" s="21">
        <v>465748.36</v>
      </c>
      <c r="E14" s="21">
        <f t="shared" si="0"/>
        <v>13972.4508</v>
      </c>
    </row>
    <row r="15" spans="2:5">
      <c r="B15" s="20" t="s">
        <v>134</v>
      </c>
      <c r="C15" s="21">
        <v>601922.8</v>
      </c>
      <c r="D15" s="21">
        <v>634778.99</v>
      </c>
      <c r="E15" s="21">
        <f t="shared" si="0"/>
        <v>19043.3697</v>
      </c>
    </row>
    <row r="16" spans="2:5">
      <c r="B16" s="16"/>
      <c r="C16" s="16"/>
      <c r="D16" s="16"/>
      <c r="E16" s="22">
        <f>SUM(E13:E15)</f>
        <v>39784.6437</v>
      </c>
    </row>
    <row r="17" spans="2:5">
      <c r="B17" s="11"/>
      <c r="C17" s="11"/>
      <c r="D17" s="11"/>
      <c r="E17" s="23"/>
    </row>
    <row r="18" spans="2:5">
      <c r="B18" s="24" t="s">
        <v>135</v>
      </c>
      <c r="C18" s="24" t="s">
        <v>116</v>
      </c>
      <c r="D18" s="11"/>
      <c r="E18" s="11"/>
    </row>
    <row r="19" ht="27" customHeight="1" spans="2:5">
      <c r="B19" s="25" t="s">
        <v>136</v>
      </c>
      <c r="C19" s="25">
        <v>850200</v>
      </c>
      <c r="D19" s="11"/>
      <c r="E19" s="11"/>
    </row>
    <row r="20" ht="18.75" spans="2:5">
      <c r="B20" s="25" t="s">
        <v>137</v>
      </c>
      <c r="C20" s="25">
        <v>142000</v>
      </c>
      <c r="D20" s="11"/>
      <c r="E20" s="11"/>
    </row>
    <row r="21" ht="18.75" spans="2:5">
      <c r="B21" s="25" t="s">
        <v>138</v>
      </c>
      <c r="C21" s="25">
        <f>D10</f>
        <v>39784.64</v>
      </c>
      <c r="D21" s="11"/>
      <c r="E21" s="11"/>
    </row>
    <row r="22" ht="20.25" spans="2:5">
      <c r="B22" s="25" t="s">
        <v>139</v>
      </c>
      <c r="C22" s="25">
        <f>C19-C20-D10</f>
        <v>668415.36</v>
      </c>
      <c r="D22" s="26" t="s">
        <v>140</v>
      </c>
      <c r="E22" s="27">
        <f>D7</f>
        <v>610543.395</v>
      </c>
    </row>
  </sheetData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一宫 </vt:lpstr>
      <vt:lpstr>二宫 </vt:lpstr>
      <vt:lpstr>三宫 </vt:lpstr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sng1-bgs-jwd</dc:creator>
  <cp:lastModifiedBy> 草莓公主</cp:lastModifiedBy>
  <dcterms:created xsi:type="dcterms:W3CDTF">2022-01-15T02:37:00Z</dcterms:created>
  <dcterms:modified xsi:type="dcterms:W3CDTF">2024-06-11T03:13:01Z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9DD60F66C9A7421FAA89B3B0FDF441EA_13</vt:lpwstr>
  </property>
  <property fmtid="{D5CDD505-2E9C-101B-9397-08002B2CF9AE}" pid="4" name="KSOReadingLayout">
    <vt:bool>true</vt:bool>
  </property>
</Properties>
</file>